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1 WeAreIndustrial\We Business Growth\Deberes\Herramientas para web\"/>
    </mc:Choice>
  </mc:AlternateContent>
  <xr:revisionPtr revIDLastSave="0" documentId="8_{A85D3EC2-5BF4-47CB-BD22-8FCBBCC9B0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unnel trimestr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9" i="1" l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8" i="1"/>
  <c r="O22" i="1"/>
  <c r="N22" i="1"/>
  <c r="P22" i="1" s="1"/>
  <c r="F22" i="1"/>
  <c r="P21" i="1"/>
  <c r="G21" i="1"/>
  <c r="P20" i="1"/>
  <c r="G20" i="1"/>
  <c r="P19" i="1"/>
  <c r="P18" i="1"/>
  <c r="G18" i="1"/>
  <c r="O17" i="1"/>
  <c r="N17" i="1"/>
  <c r="P17" i="1" s="1"/>
  <c r="F17" i="1"/>
  <c r="P16" i="1"/>
  <c r="P15" i="1"/>
  <c r="P14" i="1"/>
  <c r="E14" i="1"/>
  <c r="E15" i="1" s="1"/>
  <c r="P13" i="1"/>
  <c r="G13" i="1"/>
  <c r="E13" i="1"/>
  <c r="P12" i="1"/>
  <c r="E12" i="1"/>
  <c r="G12" i="1" s="1"/>
  <c r="P11" i="1"/>
  <c r="G11" i="1"/>
  <c r="P10" i="1"/>
  <c r="G10" i="1"/>
  <c r="P9" i="1"/>
  <c r="G9" i="1"/>
  <c r="P8" i="1"/>
  <c r="Q8" i="1" s="1"/>
  <c r="G8" i="1"/>
  <c r="E16" i="1" l="1"/>
  <c r="G15" i="1"/>
  <c r="E17" i="1"/>
  <c r="G17" i="1" s="1"/>
  <c r="G14" i="1"/>
  <c r="G16" i="1" l="1"/>
  <c r="E22" i="1"/>
  <c r="G22" i="1" s="1"/>
  <c r="E19" i="1"/>
  <c r="G19" i="1" s="1"/>
</calcChain>
</file>

<file path=xl/sharedStrings.xml><?xml version="1.0" encoding="utf-8"?>
<sst xmlns="http://schemas.openxmlformats.org/spreadsheetml/2006/main" count="129" uniqueCount="63">
  <si>
    <t>WE ARE INDUSTRIAL</t>
  </si>
  <si>
    <t>Funnel industrial trimestral</t>
  </si>
  <si>
    <t>Plantilla vacía</t>
  </si>
  <si>
    <t>Ejemplo ilustrativo · Q4 2026</t>
  </si>
  <si>
    <t>Introduzca línea base, objetivo y real del trimestre</t>
  </si>
  <si>
    <t>Los valores de esta zona son ficticios y solo muestran cómo funciona la herramienta.</t>
  </si>
  <si>
    <t>Semáforo: verde ≥ 100% · ámbar 80–99,9% · rojo &lt; 80%</t>
  </si>
  <si>
    <t>Nivel</t>
  </si>
  <si>
    <t>KPI</t>
  </si>
  <si>
    <t>Unidad</t>
  </si>
  <si>
    <t>Línea base</t>
  </si>
  <si>
    <t>Objetivo</t>
  </si>
  <si>
    <t>Real</t>
  </si>
  <si>
    <t>Cumplimiento</t>
  </si>
  <si>
    <t>Estado</t>
  </si>
  <si>
    <t>Visibilidad</t>
  </si>
  <si>
    <t>Visitas web desde Alemania</t>
  </si>
  <si>
    <t>visitas</t>
  </si>
  <si>
    <t>Búsquedas de marca (clics)</t>
  </si>
  <si>
    <t>clics</t>
  </si>
  <si>
    <t>Usuarios únicos en web</t>
  </si>
  <si>
    <t>usuarios</t>
  </si>
  <si>
    <t>Impresiones en LinkedIn</t>
  </si>
  <si>
    <t>impresiones</t>
  </si>
  <si>
    <t>Validación</t>
  </si>
  <si>
    <t>Visitas a capacidades y casos</t>
  </si>
  <si>
    <t>Descargas técnicas</t>
  </si>
  <si>
    <t>descargas</t>
  </si>
  <si>
    <t>Conversión</t>
  </si>
  <si>
    <t>Conversaciones abiertas</t>
  </si>
  <si>
    <t>conversaciones</t>
  </si>
  <si>
    <t>RFQs recibidas</t>
  </si>
  <si>
    <t>RFQs</t>
  </si>
  <si>
    <t>RFQs aceptadas como oportunidad</t>
  </si>
  <si>
    <t>oportunidades</t>
  </si>
  <si>
    <t>% de RFQs aceptadas</t>
  </si>
  <si>
    <t>%</t>
  </si>
  <si>
    <t>Tiempo medio de respuesta a RFQ</t>
  </si>
  <si>
    <t>horas</t>
  </si>
  <si>
    <t>Negocio</t>
  </si>
  <si>
    <t>Pedidos ganados con origen digital</t>
  </si>
  <si>
    <t>pedidos</t>
  </si>
  <si>
    <t>Facturación de origen digital</t>
  </si>
  <si>
    <t>€</t>
  </si>
  <si>
    <t>Inversión en marketing digital</t>
  </si>
  <si>
    <t>Coste por oportunidad aceptada</t>
  </si>
  <si>
    <t>€ / oportunidad</t>
  </si>
  <si>
    <t>Supuestos de planificación y fuentes</t>
  </si>
  <si>
    <t>Regla</t>
  </si>
  <si>
    <t>El cumplimiento compara Real / Objetivo. Para tiempo de respuesta y coste se invierte la relación. La inversión se trata como presupuesto máximo.</t>
  </si>
  <si>
    <t>Ratios</t>
  </si>
  <si>
    <t>Visita→conversación 1,3–2,2%; conversación→RFQ 40–60%; RFQ→oportunidad 50–65%; oportunidad→pedido 22–32%.</t>
  </si>
  <si>
    <t>Fuente 1</t>
  </si>
  <si>
    <t>White City Consulting, B2B Manufacturing Funnel Benchmarks 2026: https://info.whitecityconsulting.com/b2b-manufacturing-funnel-benchmarks-2026</t>
  </si>
  <si>
    <t>Fuente 2</t>
  </si>
  <si>
    <t>HubSpot, Sales Trends Report: https://www.hubspot.com/hubfs/HubSpots%202024%20Sales%20Trends%20Report.pdf</t>
  </si>
  <si>
    <t>Fuente 3</t>
  </si>
  <si>
    <t>LinkedIn B2B Institute, buyer journey context: https://www.linkedin.com/business/marketing/blog/linkedin-ads/linkedin-b2b-audience</t>
  </si>
  <si>
    <t>Uso</t>
  </si>
  <si>
    <t>Sustituya los campos amarillos por datos reales. Los objetivos deben calibrarse con su histórico, ticket medio y ciclo comercial.</t>
  </si>
  <si>
    <t>Autor</t>
  </si>
  <si>
    <t xml:space="preserve">Jan Salinero Malecsek </t>
  </si>
  <si>
    <t>jan.salinero@weareindustrial.es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</si>
</sst>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&quot;€&quot;#,##0"/>
  </numFmts>
  <fonts count="13">
    <font>
      <sz val="11"/>
      <name val="Carlito"/>
    </font>
    <font>
      <sz val="10"/>
      <color rgb="FF17324D"/>
      <name val="Arial"/>
    </font>
    <font>
      <b/>
      <sz val="16"/>
      <color rgb="FF0B2E5E"/>
      <name val="Arial"/>
    </font>
    <font>
      <b/>
      <i/>
      <sz val="18"/>
      <color rgb="FFDCEAF6"/>
      <name val="Arial"/>
    </font>
    <font>
      <b/>
      <sz val="10"/>
      <color rgb="FF45B8F5"/>
      <name val="Arial"/>
    </font>
    <font>
      <i/>
      <sz val="9"/>
      <color rgb="FF60758A"/>
      <name val="Arial"/>
    </font>
    <font>
      <b/>
      <sz val="9"/>
      <color rgb="FFFFFFFF"/>
      <name val="Arial"/>
    </font>
    <font>
      <sz val="9"/>
      <color rgb="FF17324D"/>
      <name val="Arial"/>
    </font>
    <font>
      <b/>
      <sz val="9"/>
      <color rgb="FF0B2E5E"/>
      <name val="Arial"/>
    </font>
    <font>
      <b/>
      <sz val="10"/>
      <color rgb="FFFFFFFF"/>
      <name val="Arial"/>
    </font>
    <font>
      <sz val="9"/>
      <color rgb="FF60758A"/>
      <name val="Arial"/>
    </font>
    <font>
      <b/>
      <sz val="9"/>
      <color rgb="FF17324D"/>
      <name val="Arial"/>
      <family val="2"/>
    </font>
    <font>
      <b/>
      <sz val="9"/>
      <color rgb="FF0B2E5E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AF6FD"/>
      </patternFill>
    </fill>
    <fill>
      <patternFill patternType="solid">
        <fgColor rgb="FF0B2E5E"/>
      </patternFill>
    </fill>
    <fill>
      <patternFill patternType="solid">
        <fgColor rgb="FFFFF4CC"/>
      </patternFill>
    </fill>
    <fill>
      <patternFill patternType="solid">
        <fgColor theme="3" tint="0.89999084444715716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45B8F5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D7E1EA"/>
      </bottom>
      <diagonal/>
    </border>
    <border>
      <left/>
      <right/>
      <top style="thin">
        <color rgb="FFD7E1EA"/>
      </top>
      <bottom style="thin">
        <color rgb="FFD7E1EA"/>
      </bottom>
      <diagonal/>
    </border>
    <border>
      <left/>
      <right/>
      <top style="thin">
        <color rgb="FFD7E1EA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7" xfId="0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0" fontId="8" fillId="2" borderId="7" xfId="0" applyFont="1" applyFill="1" applyBorder="1" applyAlignment="1">
      <alignment vertical="center"/>
    </xf>
    <xf numFmtId="0" fontId="7" fillId="2" borderId="5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5" fillId="3" borderId="0" xfId="0" applyFont="1" applyFill="1" applyAlignment="1">
      <alignment horizontal="left" vertical="center"/>
    </xf>
    <xf numFmtId="0" fontId="9" fillId="4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10" fillId="2" borderId="5" xfId="0" applyFont="1" applyFill="1" applyBorder="1" applyAlignment="1">
      <alignment vertical="center" wrapText="1"/>
    </xf>
    <xf numFmtId="0" fontId="10" fillId="2" borderId="6" xfId="0" applyFont="1" applyFill="1" applyBorder="1" applyAlignment="1">
      <alignment vertical="center" wrapText="1"/>
    </xf>
    <xf numFmtId="0" fontId="10" fillId="2" borderId="7" xfId="0" applyFont="1" applyFill="1" applyBorder="1" applyAlignment="1">
      <alignment vertical="center" wrapText="1"/>
    </xf>
    <xf numFmtId="0" fontId="1" fillId="6" borderId="0" xfId="0" applyFont="1" applyFill="1" applyAlignment="1">
      <alignment vertical="center"/>
    </xf>
    <xf numFmtId="0" fontId="0" fillId="6" borderId="0" xfId="0" applyFill="1"/>
    <xf numFmtId="164" fontId="11" fillId="2" borderId="5" xfId="0" applyNumberFormat="1" applyFont="1" applyFill="1" applyBorder="1" applyAlignment="1">
      <alignment horizontal="center" vertical="center"/>
    </xf>
    <xf numFmtId="164" fontId="11" fillId="2" borderId="6" xfId="0" applyNumberFormat="1" applyFont="1" applyFill="1" applyBorder="1" applyAlignment="1">
      <alignment horizontal="center" vertical="center"/>
    </xf>
    <xf numFmtId="164" fontId="11" fillId="2" borderId="7" xfId="0" applyNumberFormat="1" applyFont="1" applyFill="1" applyBorder="1" applyAlignment="1">
      <alignment horizontal="center" vertical="center"/>
    </xf>
    <xf numFmtId="3" fontId="11" fillId="2" borderId="5" xfId="0" applyNumberFormat="1" applyFont="1" applyFill="1" applyBorder="1" applyAlignment="1">
      <alignment horizontal="center" vertical="center"/>
    </xf>
    <xf numFmtId="3" fontId="11" fillId="3" borderId="5" xfId="0" applyNumberFormat="1" applyFont="1" applyFill="1" applyBorder="1" applyAlignment="1">
      <alignment horizontal="center" vertical="center"/>
    </xf>
    <xf numFmtId="3" fontId="11" fillId="2" borderId="6" xfId="0" applyNumberFormat="1" applyFont="1" applyFill="1" applyBorder="1" applyAlignment="1">
      <alignment horizontal="center" vertical="center"/>
    </xf>
    <xf numFmtId="3" fontId="11" fillId="3" borderId="6" xfId="0" applyNumberFormat="1" applyFont="1" applyFill="1" applyBorder="1" applyAlignment="1">
      <alignment horizontal="center" vertical="center"/>
    </xf>
    <xf numFmtId="164" fontId="11" fillId="3" borderId="6" xfId="0" applyNumberFormat="1" applyFont="1" applyFill="1" applyBorder="1" applyAlignment="1">
      <alignment horizontal="center" vertical="center"/>
    </xf>
    <xf numFmtId="165" fontId="11" fillId="2" borderId="6" xfId="0" applyNumberFormat="1" applyFont="1" applyFill="1" applyBorder="1" applyAlignment="1">
      <alignment horizontal="center" vertical="center"/>
    </xf>
    <xf numFmtId="165" fontId="11" fillId="3" borderId="6" xfId="0" applyNumberFormat="1" applyFont="1" applyFill="1" applyBorder="1" applyAlignment="1">
      <alignment horizontal="center" vertical="center"/>
    </xf>
    <xf numFmtId="165" fontId="11" fillId="2" borderId="7" xfId="0" applyNumberFormat="1" applyFont="1" applyFill="1" applyBorder="1" applyAlignment="1">
      <alignment horizontal="center" vertical="center"/>
    </xf>
    <xf numFmtId="165" fontId="11" fillId="3" borderId="7" xfId="0" applyNumberFormat="1" applyFont="1" applyFill="1" applyBorder="1" applyAlignment="1">
      <alignment horizontal="center" vertical="center"/>
    </xf>
    <xf numFmtId="3" fontId="12" fillId="5" borderId="5" xfId="0" applyNumberFormat="1" applyFont="1" applyFill="1" applyBorder="1" applyAlignment="1">
      <alignment horizontal="center" vertical="center"/>
    </xf>
    <xf numFmtId="3" fontId="12" fillId="5" borderId="6" xfId="0" applyNumberFormat="1" applyFont="1" applyFill="1" applyBorder="1" applyAlignment="1">
      <alignment horizontal="center" vertical="center"/>
    </xf>
    <xf numFmtId="164" fontId="12" fillId="5" borderId="6" xfId="0" applyNumberFormat="1" applyFont="1" applyFill="1" applyBorder="1" applyAlignment="1">
      <alignment horizontal="center" vertical="center"/>
    </xf>
    <xf numFmtId="165" fontId="12" fillId="5" borderId="6" xfId="0" applyNumberFormat="1" applyFont="1" applyFill="1" applyBorder="1" applyAlignment="1">
      <alignment horizontal="center" vertical="center"/>
    </xf>
    <xf numFmtId="165" fontId="12" fillId="5" borderId="7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66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color rgb="FFA62B1F"/>
      </font>
      <fill>
        <patternFill patternType="solid">
          <bgColor rgb="FFFADBD8"/>
        </patternFill>
      </fill>
    </dxf>
    <dxf>
      <font>
        <b/>
        <color rgb="FF8A5A00"/>
      </font>
      <fill>
        <patternFill patternType="solid">
          <bgColor rgb="FFFFF0C2"/>
        </patternFill>
      </fill>
    </dxf>
    <dxf>
      <font>
        <b/>
        <color rgb="FF1B6B3A"/>
      </font>
      <fill>
        <patternFill patternType="solid">
          <bgColor rgb="FFDFF3E4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color rgb="FFA62B1F"/>
      </font>
      <fill>
        <patternFill patternType="solid">
          <bgColor rgb="FFFADBD8"/>
        </patternFill>
      </fill>
    </dxf>
    <dxf>
      <font>
        <b/>
        <color rgb="FF8A5A00"/>
      </font>
      <fill>
        <patternFill patternType="solid">
          <bgColor rgb="FFFFF0C2"/>
        </patternFill>
      </fill>
    </dxf>
    <dxf>
      <font>
        <b/>
        <color rgb="FF1B6B3A"/>
      </font>
      <fill>
        <patternFill patternType="solid">
          <bgColor rgb="FFDFF3E4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color rgb="FFA62B1F"/>
      </font>
      <fill>
        <patternFill patternType="solid">
          <bgColor rgb="FFFADBD8"/>
        </patternFill>
      </fill>
    </dxf>
    <dxf>
      <font>
        <b/>
        <color rgb="FF8A5A00"/>
      </font>
      <fill>
        <patternFill patternType="solid">
          <bgColor rgb="FFFFF0C2"/>
        </patternFill>
      </fill>
    </dxf>
    <dxf>
      <font>
        <b/>
        <color rgb="FF1B6B3A"/>
      </font>
      <fill>
        <patternFill patternType="solid">
          <bgColor rgb="FFDFF3E4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color rgb="FFA62B1F"/>
      </font>
      <fill>
        <patternFill patternType="solid">
          <bgColor rgb="FFFADBD8"/>
        </patternFill>
      </fill>
    </dxf>
    <dxf>
      <font>
        <b/>
        <color rgb="FF8A5A00"/>
      </font>
      <fill>
        <patternFill patternType="solid">
          <bgColor rgb="FFFFF0C2"/>
        </patternFill>
      </fill>
    </dxf>
    <dxf>
      <font>
        <b/>
        <color rgb="FF1B6B3A"/>
      </font>
      <fill>
        <patternFill patternType="solid">
          <bgColor rgb="FFDFF3E4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color rgb="FFA62B1F"/>
      </font>
      <fill>
        <patternFill patternType="solid">
          <bgColor rgb="FFFADBD8"/>
        </patternFill>
      </fill>
    </dxf>
    <dxf>
      <font>
        <b/>
        <color rgb="FF8A5A00"/>
      </font>
      <fill>
        <patternFill patternType="solid">
          <bgColor rgb="FFFFF0C2"/>
        </patternFill>
      </fill>
    </dxf>
    <dxf>
      <font>
        <b/>
        <color rgb="FF1B6B3A"/>
      </font>
      <fill>
        <patternFill patternType="solid">
          <bgColor rgb="FFDFF3E4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color rgb="FFA62B1F"/>
      </font>
      <fill>
        <patternFill patternType="solid">
          <bgColor rgb="FFFADBD8"/>
        </patternFill>
      </fill>
    </dxf>
    <dxf>
      <font>
        <b/>
        <color rgb="FF8A5A00"/>
      </font>
      <fill>
        <patternFill patternType="solid">
          <bgColor rgb="FFFFF0C2"/>
        </patternFill>
      </fill>
    </dxf>
    <dxf>
      <font>
        <b/>
        <color rgb="FF1B6B3A"/>
      </font>
      <fill>
        <patternFill patternType="solid">
          <bgColor rgb="FFDFF3E4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color rgb="FFA62B1F"/>
      </font>
      <fill>
        <patternFill patternType="solid">
          <bgColor rgb="FFFADBD8"/>
        </patternFill>
      </fill>
    </dxf>
    <dxf>
      <font>
        <b/>
        <color rgb="FF8A5A00"/>
      </font>
      <fill>
        <patternFill patternType="solid">
          <bgColor rgb="FFFFF0C2"/>
        </patternFill>
      </fill>
    </dxf>
    <dxf>
      <font>
        <b/>
        <color rgb="FF1B6B3A"/>
      </font>
      <fill>
        <patternFill patternType="solid">
          <bgColor rgb="FFDFF3E4"/>
        </patternFill>
      </fill>
    </dxf>
    <dxf>
      <font>
        <b/>
        <color rgb="FFA62B1F"/>
      </font>
      <fill>
        <patternFill patternType="solid">
          <bgColor rgb="FFFADBD8"/>
        </patternFill>
      </fill>
    </dxf>
    <dxf>
      <font>
        <b/>
        <color rgb="FF8A5A00"/>
      </font>
      <fill>
        <patternFill patternType="solid">
          <bgColor rgb="FFFFF0C2"/>
        </patternFill>
      </fill>
    </dxf>
    <dxf>
      <font>
        <b/>
        <color rgb="FF1B6B3A"/>
      </font>
      <fill>
        <patternFill patternType="solid">
          <bgColor rgb="FFDFF3E4"/>
        </patternFill>
      </fill>
    </dxf>
    <dxf>
      <font>
        <b/>
        <color rgb="FFA62B1F"/>
      </font>
      <fill>
        <patternFill patternType="solid">
          <bgColor rgb="FFFADBD8"/>
        </patternFill>
      </fill>
    </dxf>
    <dxf>
      <font>
        <b/>
        <color rgb="FF8A5A00"/>
      </font>
      <fill>
        <patternFill patternType="solid">
          <bgColor rgb="FFFFF0C2"/>
        </patternFill>
      </fill>
    </dxf>
    <dxf>
      <font>
        <b/>
        <color rgb="FF1B6B3A"/>
      </font>
      <fill>
        <patternFill patternType="solid">
          <bgColor rgb="FFDFF3E4"/>
        </patternFill>
      </fill>
    </dxf>
    <dxf>
      <font>
        <b/>
        <color rgb="FFA62B1F"/>
      </font>
      <fill>
        <patternFill patternType="solid">
          <bgColor rgb="FFFADBD8"/>
        </patternFill>
      </fill>
    </dxf>
    <dxf>
      <font>
        <b/>
        <color rgb="FF8A5A00"/>
      </font>
      <fill>
        <patternFill patternType="solid">
          <bgColor rgb="FFFFF0C2"/>
        </patternFill>
      </fill>
    </dxf>
    <dxf>
      <font>
        <b/>
        <color rgb="FF1B6B3A"/>
      </font>
      <fill>
        <patternFill patternType="solid">
          <bgColor rgb="FFDFF3E4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color rgb="FFA62B1F"/>
      </font>
      <fill>
        <patternFill patternType="solid">
          <bgColor rgb="FFFADBD8"/>
        </patternFill>
      </fill>
    </dxf>
    <dxf>
      <font>
        <b/>
        <color rgb="FF8A5A00"/>
      </font>
      <fill>
        <patternFill patternType="solid">
          <bgColor rgb="FFFFF0C2"/>
        </patternFill>
      </fill>
    </dxf>
    <dxf>
      <font>
        <b/>
        <color rgb="FF1B6B3A"/>
      </font>
      <fill>
        <patternFill patternType="solid">
          <bgColor rgb="FFDFF3E4"/>
        </patternFill>
      </fill>
    </dxf>
    <dxf>
      <font>
        <b/>
        <color rgb="FFA62B1F"/>
      </font>
      <fill>
        <patternFill patternType="solid">
          <bgColor rgb="FFFADBD8"/>
        </patternFill>
      </fill>
    </dxf>
    <dxf>
      <font>
        <b/>
        <color rgb="FF8A5A00"/>
      </font>
      <fill>
        <patternFill patternType="solid">
          <bgColor rgb="FFFFF0C2"/>
        </patternFill>
      </fill>
    </dxf>
    <dxf>
      <font>
        <b/>
        <color rgb="FF1B6B3A"/>
      </font>
      <fill>
        <patternFill patternType="solid">
          <bgColor rgb="FFDFF3E4"/>
        </patternFill>
      </fill>
    </dxf>
    <dxf>
      <font>
        <b/>
        <color rgb="FFA62B1F"/>
      </font>
      <fill>
        <patternFill patternType="solid">
          <bgColor rgb="FFFADBD8"/>
        </patternFill>
      </fill>
    </dxf>
    <dxf>
      <font>
        <b/>
        <color rgb="FF8A5A00"/>
      </font>
      <fill>
        <patternFill patternType="solid">
          <bgColor rgb="FFFFF0C2"/>
        </patternFill>
      </fill>
    </dxf>
    <dxf>
      <font>
        <b/>
        <color rgb="FF1B6B3A"/>
      </font>
      <fill>
        <patternFill patternType="solid">
          <bgColor rgb="FFDFF3E4"/>
        </patternFill>
      </fill>
    </dxf>
    <dxf>
      <font>
        <b/>
        <color rgb="FFA62B1F"/>
      </font>
      <fill>
        <patternFill patternType="solid">
          <bgColor rgb="FFFADBD8"/>
        </patternFill>
      </fill>
    </dxf>
    <dxf>
      <font>
        <b/>
        <color rgb="FF8A5A00"/>
      </font>
      <fill>
        <patternFill patternType="solid">
          <bgColor rgb="FFFFF0C2"/>
        </patternFill>
      </fill>
    </dxf>
    <dxf>
      <font>
        <b/>
        <color rgb="FF1B6B3A"/>
      </font>
      <fill>
        <patternFill patternType="solid">
          <bgColor rgb="FFDFF3E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809187</xdr:colOff>
      <xdr:row>0</xdr:row>
      <xdr:rowOff>19050</xdr:rowOff>
    </xdr:from>
    <xdr:to>
      <xdr:col>8</xdr:col>
      <xdr:colOff>0</xdr:colOff>
      <xdr:row>1</xdr:row>
      <xdr:rowOff>38100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89F9E4E-55F8-D44F-07CD-99F49D5229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52987" y="19050"/>
          <a:ext cx="1400613" cy="333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jan.salinero@weareindustrial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B2E5E"/>
  </sheetPr>
  <dimension ref="A1:Q33"/>
  <sheetViews>
    <sheetView showGridLines="0" tabSelected="1" workbookViewId="0">
      <selection activeCell="A2" sqref="A2:H2"/>
    </sheetView>
  </sheetViews>
  <sheetFormatPr baseColWidth="10" defaultColWidth="9" defaultRowHeight="14.25"/>
  <cols>
    <col min="1" max="1" width="14" customWidth="1"/>
    <col min="2" max="2" width="34" customWidth="1"/>
    <col min="3" max="3" width="12" customWidth="1"/>
    <col min="4" max="6" width="13" customWidth="1"/>
    <col min="7" max="7" width="14" customWidth="1"/>
    <col min="8" max="8" width="15" customWidth="1"/>
    <col min="9" max="9" width="3" style="26" customWidth="1"/>
    <col min="10" max="10" width="14" customWidth="1"/>
    <col min="11" max="11" width="34" customWidth="1"/>
    <col min="12" max="12" width="12" customWidth="1"/>
    <col min="13" max="15" width="13" customWidth="1"/>
    <col min="16" max="16" width="14" customWidth="1"/>
    <col min="17" max="17" width="15" customWidth="1"/>
  </cols>
  <sheetData>
    <row r="1" spans="1:17" ht="24.95" customHeight="1">
      <c r="A1" s="1"/>
      <c r="B1" s="1"/>
      <c r="C1" s="1"/>
      <c r="D1" s="1"/>
      <c r="E1" s="1"/>
      <c r="F1" s="1"/>
      <c r="G1" s="1"/>
      <c r="H1" s="1"/>
      <c r="I1" s="25"/>
      <c r="J1" s="1"/>
      <c r="K1" s="1"/>
      <c r="L1" s="1"/>
      <c r="M1" s="1"/>
      <c r="N1" s="17" t="s">
        <v>0</v>
      </c>
      <c r="O1" s="17"/>
      <c r="P1" s="17"/>
      <c r="Q1" s="17"/>
    </row>
    <row r="2" spans="1:17" ht="27" customHeight="1">
      <c r="A2" s="16" t="s">
        <v>1</v>
      </c>
      <c r="B2" s="16"/>
      <c r="C2" s="16"/>
      <c r="D2" s="16"/>
      <c r="E2" s="16"/>
      <c r="F2" s="16"/>
      <c r="G2" s="16"/>
      <c r="H2" s="16"/>
      <c r="I2" s="25"/>
      <c r="J2" s="16" t="s">
        <v>2</v>
      </c>
      <c r="K2" s="16"/>
      <c r="L2" s="16"/>
      <c r="M2" s="16"/>
      <c r="N2" s="16"/>
      <c r="O2" s="16"/>
      <c r="P2" s="16"/>
      <c r="Q2" s="16"/>
    </row>
    <row r="3" spans="1:17" ht="21" customHeight="1">
      <c r="A3" s="18" t="s">
        <v>3</v>
      </c>
      <c r="B3" s="18"/>
      <c r="C3" s="18"/>
      <c r="D3" s="18"/>
      <c r="E3" s="18"/>
      <c r="F3" s="18"/>
      <c r="G3" s="18"/>
      <c r="H3" s="18"/>
      <c r="I3" s="25"/>
      <c r="J3" s="18" t="s">
        <v>4</v>
      </c>
      <c r="K3" s="18"/>
      <c r="L3" s="18"/>
      <c r="M3" s="18"/>
      <c r="N3" s="18"/>
      <c r="O3" s="18"/>
      <c r="P3" s="18"/>
      <c r="Q3" s="18"/>
    </row>
    <row r="4" spans="1:17" ht="21" customHeight="1">
      <c r="A4" s="19" t="s">
        <v>5</v>
      </c>
      <c r="B4" s="19"/>
      <c r="C4" s="19"/>
      <c r="D4" s="19"/>
      <c r="E4" s="19"/>
      <c r="F4" s="19"/>
      <c r="G4" s="19"/>
      <c r="H4" s="19"/>
      <c r="I4" s="25"/>
      <c r="J4" s="19" t="s">
        <v>6</v>
      </c>
      <c r="K4" s="19"/>
      <c r="L4" s="19"/>
      <c r="M4" s="19"/>
      <c r="N4" s="19"/>
      <c r="O4" s="19"/>
      <c r="P4" s="19"/>
      <c r="Q4" s="19"/>
    </row>
    <row r="5" spans="1:17" ht="21" customHeight="1">
      <c r="A5" s="2"/>
      <c r="B5" s="2"/>
      <c r="C5" s="2"/>
      <c r="D5" s="2"/>
      <c r="E5" s="2"/>
      <c r="F5" s="2"/>
      <c r="G5" s="2"/>
      <c r="H5" s="2"/>
      <c r="I5" s="25"/>
      <c r="J5" s="2"/>
      <c r="K5" s="2"/>
      <c r="L5" s="2"/>
      <c r="M5" s="2"/>
      <c r="N5" s="2"/>
      <c r="O5" s="2"/>
      <c r="P5" s="2"/>
      <c r="Q5" s="2"/>
    </row>
    <row r="6" spans="1:17">
      <c r="A6" s="1"/>
      <c r="B6" s="1"/>
      <c r="C6" s="1"/>
      <c r="D6" s="1"/>
      <c r="E6" s="1"/>
      <c r="F6" s="1"/>
      <c r="G6" s="1"/>
      <c r="H6" s="1"/>
      <c r="I6" s="25"/>
      <c r="J6" s="1"/>
      <c r="K6" s="1"/>
      <c r="L6" s="1"/>
      <c r="M6" s="1"/>
      <c r="N6" s="1"/>
      <c r="O6" s="1"/>
      <c r="P6" s="1"/>
      <c r="Q6" s="1"/>
    </row>
    <row r="7" spans="1:17" ht="33.950000000000003" customHeight="1">
      <c r="A7" s="3" t="s">
        <v>7</v>
      </c>
      <c r="B7" s="4" t="s">
        <v>8</v>
      </c>
      <c r="C7" s="4" t="s">
        <v>9</v>
      </c>
      <c r="D7" s="4" t="s">
        <v>10</v>
      </c>
      <c r="E7" s="4" t="s">
        <v>11</v>
      </c>
      <c r="F7" s="4" t="s">
        <v>12</v>
      </c>
      <c r="G7" s="4" t="s">
        <v>13</v>
      </c>
      <c r="H7" s="5" t="s">
        <v>14</v>
      </c>
      <c r="I7" s="25"/>
      <c r="J7" s="3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5" t="s">
        <v>14</v>
      </c>
    </row>
    <row r="8" spans="1:17" ht="30" customHeight="1">
      <c r="A8" s="9" t="s">
        <v>15</v>
      </c>
      <c r="B8" s="12" t="s">
        <v>16</v>
      </c>
      <c r="C8" s="6" t="s">
        <v>17</v>
      </c>
      <c r="D8" s="30">
        <v>900</v>
      </c>
      <c r="E8" s="30">
        <v>1080</v>
      </c>
      <c r="F8" s="31">
        <v>1000</v>
      </c>
      <c r="G8" s="27">
        <f t="shared" ref="G8:G17" si="0">IF(OR(E8="",F8="",E8=0),"",F8/E8)</f>
        <v>0.92592592592592593</v>
      </c>
      <c r="H8" s="15" t="str">
        <f>IF(G8="","",IF(G8&gt;=1,"Cumplido",IF(G8&gt;=0.8,"Objetivo en riesgo","No cumplido")))</f>
        <v>Objetivo en riesgo</v>
      </c>
      <c r="I8" s="25"/>
      <c r="J8" s="9" t="s">
        <v>15</v>
      </c>
      <c r="K8" s="12" t="s">
        <v>16</v>
      </c>
      <c r="L8" s="6" t="s">
        <v>17</v>
      </c>
      <c r="M8" s="39"/>
      <c r="N8" s="39"/>
      <c r="O8" s="39"/>
      <c r="P8" s="27" t="str">
        <f t="shared" ref="P8:P17" si="1">IF(OR(N8="",O8="",N8=0),"",O8/N8)</f>
        <v/>
      </c>
      <c r="Q8" s="15" t="str">
        <f>IF(P8="","",IF(P8&gt;=1,"Cumplido",IF(P8&gt;=0.8,"Objetivo en riesgo","No cumplido")))</f>
        <v/>
      </c>
    </row>
    <row r="9" spans="1:17" ht="30" customHeight="1">
      <c r="A9" s="10" t="s">
        <v>15</v>
      </c>
      <c r="B9" s="13" t="s">
        <v>18</v>
      </c>
      <c r="C9" s="7" t="s">
        <v>19</v>
      </c>
      <c r="D9" s="32">
        <v>100</v>
      </c>
      <c r="E9" s="32">
        <v>120</v>
      </c>
      <c r="F9" s="33">
        <v>132</v>
      </c>
      <c r="G9" s="28">
        <f t="shared" si="0"/>
        <v>1.1000000000000001</v>
      </c>
      <c r="H9" s="15" t="str">
        <f t="shared" ref="H9:H22" si="2">IF(G9="","",IF(G9&gt;=1,"Cumplido",IF(G9&gt;=0.8,"Objetivo en riesgo","No cumplido")))</f>
        <v>Cumplido</v>
      </c>
      <c r="I9" s="25"/>
      <c r="J9" s="10" t="s">
        <v>15</v>
      </c>
      <c r="K9" s="13" t="s">
        <v>18</v>
      </c>
      <c r="L9" s="7" t="s">
        <v>19</v>
      </c>
      <c r="M9" s="40"/>
      <c r="N9" s="40"/>
      <c r="O9" s="40"/>
      <c r="P9" s="28" t="str">
        <f t="shared" si="1"/>
        <v/>
      </c>
      <c r="Q9" s="15" t="str">
        <f t="shared" ref="Q9:Q22" si="3">IF(P9="","",IF(P9&gt;=1,"Cumplido",IF(P9&gt;=0.8,"Objetivo en riesgo","No cumplido")))</f>
        <v/>
      </c>
    </row>
    <row r="10" spans="1:17" ht="30" customHeight="1">
      <c r="A10" s="10" t="s">
        <v>15</v>
      </c>
      <c r="B10" s="13" t="s">
        <v>20</v>
      </c>
      <c r="C10" s="7" t="s">
        <v>21</v>
      </c>
      <c r="D10" s="32">
        <v>800</v>
      </c>
      <c r="E10" s="32">
        <v>960</v>
      </c>
      <c r="F10" s="33">
        <v>1000</v>
      </c>
      <c r="G10" s="28">
        <f t="shared" si="0"/>
        <v>1.0416666666666667</v>
      </c>
      <c r="H10" s="15" t="str">
        <f t="shared" si="2"/>
        <v>Cumplido</v>
      </c>
      <c r="I10" s="25"/>
      <c r="J10" s="10" t="s">
        <v>15</v>
      </c>
      <c r="K10" s="13" t="s">
        <v>20</v>
      </c>
      <c r="L10" s="7" t="s">
        <v>21</v>
      </c>
      <c r="M10" s="40"/>
      <c r="N10" s="40"/>
      <c r="O10" s="40"/>
      <c r="P10" s="28" t="str">
        <f t="shared" si="1"/>
        <v/>
      </c>
      <c r="Q10" s="15" t="str">
        <f t="shared" si="3"/>
        <v/>
      </c>
    </row>
    <row r="11" spans="1:17" ht="30" customHeight="1">
      <c r="A11" s="10" t="s">
        <v>15</v>
      </c>
      <c r="B11" s="13" t="s">
        <v>22</v>
      </c>
      <c r="C11" s="7" t="s">
        <v>23</v>
      </c>
      <c r="D11" s="32">
        <v>20000</v>
      </c>
      <c r="E11" s="32">
        <v>25000</v>
      </c>
      <c r="F11" s="33">
        <v>23500</v>
      </c>
      <c r="G11" s="28">
        <f t="shared" si="0"/>
        <v>0.94</v>
      </c>
      <c r="H11" s="15" t="str">
        <f t="shared" si="2"/>
        <v>Objetivo en riesgo</v>
      </c>
      <c r="I11" s="25"/>
      <c r="J11" s="10" t="s">
        <v>15</v>
      </c>
      <c r="K11" s="13" t="s">
        <v>22</v>
      </c>
      <c r="L11" s="7" t="s">
        <v>23</v>
      </c>
      <c r="M11" s="40"/>
      <c r="N11" s="40"/>
      <c r="O11" s="40"/>
      <c r="P11" s="28" t="str">
        <f t="shared" si="1"/>
        <v/>
      </c>
      <c r="Q11" s="15" t="str">
        <f t="shared" si="3"/>
        <v/>
      </c>
    </row>
    <row r="12" spans="1:17" ht="30" customHeight="1">
      <c r="A12" s="10" t="s">
        <v>24</v>
      </c>
      <c r="B12" s="13" t="s">
        <v>25</v>
      </c>
      <c r="C12" s="7" t="s">
        <v>17</v>
      </c>
      <c r="D12" s="32">
        <v>280</v>
      </c>
      <c r="E12" s="32">
        <f>E10*35%</f>
        <v>336</v>
      </c>
      <c r="F12" s="33">
        <v>360</v>
      </c>
      <c r="G12" s="28">
        <f t="shared" si="0"/>
        <v>1.0714285714285714</v>
      </c>
      <c r="H12" s="15" t="str">
        <f t="shared" si="2"/>
        <v>Cumplido</v>
      </c>
      <c r="I12" s="25"/>
      <c r="J12" s="10" t="s">
        <v>24</v>
      </c>
      <c r="K12" s="13" t="s">
        <v>25</v>
      </c>
      <c r="L12" s="7" t="s">
        <v>17</v>
      </c>
      <c r="M12" s="40"/>
      <c r="N12" s="40"/>
      <c r="O12" s="40"/>
      <c r="P12" s="28" t="str">
        <f t="shared" si="1"/>
        <v/>
      </c>
      <c r="Q12" s="15" t="str">
        <f t="shared" si="3"/>
        <v/>
      </c>
    </row>
    <row r="13" spans="1:17" ht="30" customHeight="1">
      <c r="A13" s="10" t="s">
        <v>24</v>
      </c>
      <c r="B13" s="13" t="s">
        <v>26</v>
      </c>
      <c r="C13" s="7" t="s">
        <v>27</v>
      </c>
      <c r="D13" s="32">
        <v>10</v>
      </c>
      <c r="E13" s="32">
        <f>E10*1.5%</f>
        <v>14.399999999999999</v>
      </c>
      <c r="F13" s="33">
        <v>16</v>
      </c>
      <c r="G13" s="28">
        <f t="shared" si="0"/>
        <v>1.1111111111111112</v>
      </c>
      <c r="H13" s="15" t="str">
        <f t="shared" si="2"/>
        <v>Cumplido</v>
      </c>
      <c r="I13" s="25"/>
      <c r="J13" s="10" t="s">
        <v>24</v>
      </c>
      <c r="K13" s="13" t="s">
        <v>26</v>
      </c>
      <c r="L13" s="7" t="s">
        <v>27</v>
      </c>
      <c r="M13" s="40"/>
      <c r="N13" s="40"/>
      <c r="O13" s="40"/>
      <c r="P13" s="28" t="str">
        <f t="shared" si="1"/>
        <v/>
      </c>
      <c r="Q13" s="15" t="str">
        <f t="shared" si="3"/>
        <v/>
      </c>
    </row>
    <row r="14" spans="1:17" ht="30" customHeight="1">
      <c r="A14" s="10" t="s">
        <v>28</v>
      </c>
      <c r="B14" s="13" t="s">
        <v>29</v>
      </c>
      <c r="C14" s="7" t="s">
        <v>30</v>
      </c>
      <c r="D14" s="32">
        <v>12</v>
      </c>
      <c r="E14" s="32">
        <f>E10*1.8%</f>
        <v>17.28</v>
      </c>
      <c r="F14" s="33">
        <v>18</v>
      </c>
      <c r="G14" s="28">
        <f t="shared" si="0"/>
        <v>1.0416666666666665</v>
      </c>
      <c r="H14" s="15" t="str">
        <f t="shared" si="2"/>
        <v>Cumplido</v>
      </c>
      <c r="I14" s="25"/>
      <c r="J14" s="10" t="s">
        <v>28</v>
      </c>
      <c r="K14" s="13" t="s">
        <v>29</v>
      </c>
      <c r="L14" s="7" t="s">
        <v>30</v>
      </c>
      <c r="M14" s="40"/>
      <c r="N14" s="40"/>
      <c r="O14" s="40"/>
      <c r="P14" s="28" t="str">
        <f t="shared" si="1"/>
        <v/>
      </c>
      <c r="Q14" s="15" t="str">
        <f t="shared" si="3"/>
        <v/>
      </c>
    </row>
    <row r="15" spans="1:17" ht="30" customHeight="1">
      <c r="A15" s="10" t="s">
        <v>28</v>
      </c>
      <c r="B15" s="13" t="s">
        <v>31</v>
      </c>
      <c r="C15" s="7" t="s">
        <v>32</v>
      </c>
      <c r="D15" s="32">
        <v>5</v>
      </c>
      <c r="E15" s="32">
        <f>E14*45%</f>
        <v>7.7760000000000007</v>
      </c>
      <c r="F15" s="33">
        <v>7</v>
      </c>
      <c r="G15" s="28">
        <f t="shared" si="0"/>
        <v>0.90020576131687235</v>
      </c>
      <c r="H15" s="15" t="str">
        <f t="shared" si="2"/>
        <v>Objetivo en riesgo</v>
      </c>
      <c r="I15" s="25"/>
      <c r="J15" s="10" t="s">
        <v>28</v>
      </c>
      <c r="K15" s="13" t="s">
        <v>31</v>
      </c>
      <c r="L15" s="7" t="s">
        <v>32</v>
      </c>
      <c r="M15" s="40"/>
      <c r="N15" s="40"/>
      <c r="O15" s="40"/>
      <c r="P15" s="28" t="str">
        <f t="shared" si="1"/>
        <v/>
      </c>
      <c r="Q15" s="15" t="str">
        <f t="shared" si="3"/>
        <v/>
      </c>
    </row>
    <row r="16" spans="1:17" ht="30" customHeight="1">
      <c r="A16" s="10" t="s">
        <v>28</v>
      </c>
      <c r="B16" s="13" t="s">
        <v>33</v>
      </c>
      <c r="C16" s="7" t="s">
        <v>34</v>
      </c>
      <c r="D16" s="32">
        <v>3</v>
      </c>
      <c r="E16" s="32">
        <f>E15*60%</f>
        <v>4.6656000000000004</v>
      </c>
      <c r="F16" s="33">
        <v>4</v>
      </c>
      <c r="G16" s="28">
        <f t="shared" si="0"/>
        <v>0.85733882030178321</v>
      </c>
      <c r="H16" s="15" t="str">
        <f t="shared" si="2"/>
        <v>Objetivo en riesgo</v>
      </c>
      <c r="I16" s="25"/>
      <c r="J16" s="10" t="s">
        <v>28</v>
      </c>
      <c r="K16" s="13" t="s">
        <v>33</v>
      </c>
      <c r="L16" s="7" t="s">
        <v>34</v>
      </c>
      <c r="M16" s="40"/>
      <c r="N16" s="40"/>
      <c r="O16" s="40"/>
      <c r="P16" s="28" t="str">
        <f t="shared" si="1"/>
        <v/>
      </c>
      <c r="Q16" s="15" t="str">
        <f t="shared" si="3"/>
        <v/>
      </c>
    </row>
    <row r="17" spans="1:17" ht="30" customHeight="1">
      <c r="A17" s="10" t="s">
        <v>28</v>
      </c>
      <c r="B17" s="13" t="s">
        <v>35</v>
      </c>
      <c r="C17" s="7" t="s">
        <v>36</v>
      </c>
      <c r="D17" s="28">
        <v>0.6</v>
      </c>
      <c r="E17" s="28">
        <f>IF(E15=0,"",E16/E15)</f>
        <v>0.6</v>
      </c>
      <c r="F17" s="34">
        <f>IF(F15=0,"",F16/F15)</f>
        <v>0.5714285714285714</v>
      </c>
      <c r="G17" s="28">
        <f t="shared" si="0"/>
        <v>0.95238095238095233</v>
      </c>
      <c r="H17" s="15" t="str">
        <f t="shared" si="2"/>
        <v>Objetivo en riesgo</v>
      </c>
      <c r="I17" s="25"/>
      <c r="J17" s="10" t="s">
        <v>28</v>
      </c>
      <c r="K17" s="13" t="s">
        <v>35</v>
      </c>
      <c r="L17" s="7" t="s">
        <v>36</v>
      </c>
      <c r="M17" s="41"/>
      <c r="N17" s="34" t="str">
        <f>IF(N15=0,"",N16/N15)</f>
        <v/>
      </c>
      <c r="O17" s="34" t="str">
        <f>IF(O15=0,"",O16/O15)</f>
        <v/>
      </c>
      <c r="P17" s="28" t="str">
        <f t="shared" si="1"/>
        <v/>
      </c>
      <c r="Q17" s="15" t="str">
        <f t="shared" si="3"/>
        <v/>
      </c>
    </row>
    <row r="18" spans="1:17" ht="30" customHeight="1">
      <c r="A18" s="10" t="s">
        <v>28</v>
      </c>
      <c r="B18" s="13" t="s">
        <v>37</v>
      </c>
      <c r="C18" s="7" t="s">
        <v>38</v>
      </c>
      <c r="D18" s="32">
        <v>96</v>
      </c>
      <c r="E18" s="32">
        <v>72</v>
      </c>
      <c r="F18" s="33">
        <v>60</v>
      </c>
      <c r="G18" s="28">
        <f>IF(OR(E18="",F18="",F18=0),"",E18/F18)</f>
        <v>1.2</v>
      </c>
      <c r="H18" s="15" t="str">
        <f t="shared" si="2"/>
        <v>Cumplido</v>
      </c>
      <c r="I18" s="25"/>
      <c r="J18" s="10" t="s">
        <v>28</v>
      </c>
      <c r="K18" s="13" t="s">
        <v>37</v>
      </c>
      <c r="L18" s="7" t="s">
        <v>38</v>
      </c>
      <c r="M18" s="40"/>
      <c r="N18" s="40"/>
      <c r="O18" s="40"/>
      <c r="P18" s="28" t="str">
        <f>IF(OR(N18="",O18="",O18=0),"",N18/O18)</f>
        <v/>
      </c>
      <c r="Q18" s="15" t="str">
        <f t="shared" si="3"/>
        <v/>
      </c>
    </row>
    <row r="19" spans="1:17" ht="30" customHeight="1">
      <c r="A19" s="10" t="s">
        <v>39</v>
      </c>
      <c r="B19" s="13" t="s">
        <v>40</v>
      </c>
      <c r="C19" s="7" t="s">
        <v>41</v>
      </c>
      <c r="D19" s="32">
        <v>1</v>
      </c>
      <c r="E19" s="32">
        <f>E16*25%</f>
        <v>1.1664000000000001</v>
      </c>
      <c r="F19" s="33">
        <v>1</v>
      </c>
      <c r="G19" s="28">
        <f>IF(OR(E19="",F19="",E19=0),"",F19/E19)</f>
        <v>0.85733882030178321</v>
      </c>
      <c r="H19" s="15" t="str">
        <f t="shared" si="2"/>
        <v>Objetivo en riesgo</v>
      </c>
      <c r="I19" s="25"/>
      <c r="J19" s="10" t="s">
        <v>39</v>
      </c>
      <c r="K19" s="13" t="s">
        <v>40</v>
      </c>
      <c r="L19" s="7" t="s">
        <v>41</v>
      </c>
      <c r="M19" s="40"/>
      <c r="N19" s="40"/>
      <c r="O19" s="40"/>
      <c r="P19" s="28" t="str">
        <f>IF(OR(N19="",O19="",N19=0),"",O19/N19)</f>
        <v/>
      </c>
      <c r="Q19" s="15" t="str">
        <f t="shared" si="3"/>
        <v/>
      </c>
    </row>
    <row r="20" spans="1:17" ht="30" customHeight="1">
      <c r="A20" s="10" t="s">
        <v>39</v>
      </c>
      <c r="B20" s="13" t="s">
        <v>42</v>
      </c>
      <c r="C20" s="7" t="s">
        <v>43</v>
      </c>
      <c r="D20" s="35">
        <v>25000</v>
      </c>
      <c r="E20" s="35">
        <v>40000</v>
      </c>
      <c r="F20" s="36">
        <v>38000</v>
      </c>
      <c r="G20" s="28">
        <f>IF(OR(E20="",F20="",E20=0),"",F20/E20)</f>
        <v>0.95</v>
      </c>
      <c r="H20" s="15" t="str">
        <f t="shared" si="2"/>
        <v>Objetivo en riesgo</v>
      </c>
      <c r="I20" s="25"/>
      <c r="J20" s="10" t="s">
        <v>39</v>
      </c>
      <c r="K20" s="13" t="s">
        <v>42</v>
      </c>
      <c r="L20" s="7" t="s">
        <v>43</v>
      </c>
      <c r="M20" s="42"/>
      <c r="N20" s="42"/>
      <c r="O20" s="42"/>
      <c r="P20" s="28" t="str">
        <f>IF(OR(N20="",O20="",N20=0),"",O20/N20)</f>
        <v/>
      </c>
      <c r="Q20" s="15" t="str">
        <f t="shared" si="3"/>
        <v/>
      </c>
    </row>
    <row r="21" spans="1:17" ht="30" customHeight="1">
      <c r="A21" s="10" t="s">
        <v>39</v>
      </c>
      <c r="B21" s="13" t="s">
        <v>44</v>
      </c>
      <c r="C21" s="7" t="s">
        <v>43</v>
      </c>
      <c r="D21" s="35">
        <v>9000</v>
      </c>
      <c r="E21" s="35">
        <v>12000</v>
      </c>
      <c r="F21" s="36">
        <v>11000</v>
      </c>
      <c r="G21" s="28">
        <f>IF(OR(E21="",F21=""),"",IF(F21&lt;=E21,1,E21/F21))</f>
        <v>1</v>
      </c>
      <c r="H21" s="15" t="str">
        <f t="shared" si="2"/>
        <v>Cumplido</v>
      </c>
      <c r="I21" s="25"/>
      <c r="J21" s="10" t="s">
        <v>39</v>
      </c>
      <c r="K21" s="13" t="s">
        <v>44</v>
      </c>
      <c r="L21" s="7" t="s">
        <v>43</v>
      </c>
      <c r="M21" s="42"/>
      <c r="N21" s="42"/>
      <c r="O21" s="42"/>
      <c r="P21" s="28" t="str">
        <f>IF(OR(N21="",O21=""),"",IF(O21&lt;=N21,1,N21/O21))</f>
        <v/>
      </c>
      <c r="Q21" s="15" t="str">
        <f t="shared" si="3"/>
        <v/>
      </c>
    </row>
    <row r="22" spans="1:17" ht="30" customHeight="1">
      <c r="A22" s="11" t="s">
        <v>39</v>
      </c>
      <c r="B22" s="14" t="s">
        <v>45</v>
      </c>
      <c r="C22" s="8" t="s">
        <v>46</v>
      </c>
      <c r="D22" s="37">
        <v>3000</v>
      </c>
      <c r="E22" s="37">
        <f>IF(E16=0,"",E21/E16)</f>
        <v>2572.0164609053495</v>
      </c>
      <c r="F22" s="38">
        <f>IF(F16=0,"",F21/F16)</f>
        <v>2750</v>
      </c>
      <c r="G22" s="29">
        <f>IF(OR(E22="",F22="",F22=0),"",E22/F22)</f>
        <v>0.93527871305649068</v>
      </c>
      <c r="H22" s="15" t="str">
        <f t="shared" si="2"/>
        <v>Objetivo en riesgo</v>
      </c>
      <c r="I22" s="25"/>
      <c r="J22" s="11" t="s">
        <v>39</v>
      </c>
      <c r="K22" s="14" t="s">
        <v>45</v>
      </c>
      <c r="L22" s="8" t="s">
        <v>46</v>
      </c>
      <c r="M22" s="43"/>
      <c r="N22" s="38" t="str">
        <f>IF(N16=0,"",N21/N16)</f>
        <v/>
      </c>
      <c r="O22" s="38" t="str">
        <f>IF(O16=0,"",O21/O16)</f>
        <v/>
      </c>
      <c r="P22" s="29" t="str">
        <f>IF(OR(N22="",O22="",O22=0),"",N22/O22)</f>
        <v/>
      </c>
      <c r="Q22" s="15" t="str">
        <f t="shared" si="3"/>
        <v/>
      </c>
    </row>
    <row r="23" spans="1:17">
      <c r="A23" s="1"/>
      <c r="B23" s="1"/>
      <c r="C23" s="1"/>
      <c r="D23" s="1"/>
      <c r="E23" s="1"/>
      <c r="F23" s="1"/>
      <c r="G23" s="1"/>
      <c r="H23" s="1"/>
      <c r="I23" s="25"/>
      <c r="J23" s="1"/>
      <c r="K23" s="1"/>
      <c r="L23" s="1"/>
      <c r="M23" s="1"/>
      <c r="N23" s="1"/>
      <c r="O23" s="1"/>
      <c r="P23" s="1"/>
      <c r="Q23" s="1"/>
    </row>
    <row r="24" spans="1:17">
      <c r="A24" s="1"/>
      <c r="B24" s="1"/>
      <c r="C24" s="1"/>
      <c r="D24" s="1"/>
      <c r="E24" s="1"/>
      <c r="F24" s="1"/>
      <c r="G24" s="1"/>
      <c r="H24" s="1"/>
      <c r="I24" s="25"/>
      <c r="J24" s="1"/>
      <c r="K24" s="1"/>
      <c r="L24" s="1"/>
      <c r="M24" s="1"/>
      <c r="N24" s="1"/>
      <c r="O24" s="1"/>
      <c r="P24" s="1"/>
      <c r="Q24" s="1"/>
    </row>
    <row r="25" spans="1:17" ht="24" customHeight="1">
      <c r="A25" s="20" t="s">
        <v>47</v>
      </c>
      <c r="B25" s="20"/>
      <c r="C25" s="20"/>
      <c r="D25" s="20"/>
      <c r="E25" s="20"/>
      <c r="F25" s="20"/>
      <c r="G25" s="20"/>
      <c r="H25" s="20"/>
      <c r="I25" s="21"/>
      <c r="J25" s="20"/>
      <c r="K25" s="20"/>
      <c r="L25" s="20"/>
      <c r="M25" s="20"/>
      <c r="N25" s="20"/>
      <c r="O25" s="20"/>
      <c r="P25" s="20"/>
      <c r="Q25" s="20"/>
    </row>
    <row r="26" spans="1:17" ht="30" customHeight="1">
      <c r="A26" s="9" t="s">
        <v>48</v>
      </c>
      <c r="B26" s="22" t="s">
        <v>49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</row>
    <row r="27" spans="1:17" ht="30" customHeight="1">
      <c r="A27" s="10" t="s">
        <v>50</v>
      </c>
      <c r="B27" s="23" t="s">
        <v>51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</row>
    <row r="28" spans="1:17" ht="30" customHeight="1">
      <c r="A28" s="10" t="s">
        <v>52</v>
      </c>
      <c r="B28" s="23" t="s">
        <v>53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17" ht="30" customHeight="1">
      <c r="A29" s="10" t="s">
        <v>54</v>
      </c>
      <c r="B29" s="23" t="s">
        <v>55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17" ht="30" customHeight="1">
      <c r="A30" s="10" t="s">
        <v>56</v>
      </c>
      <c r="B30" s="23" t="s">
        <v>57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17" ht="30" customHeight="1">
      <c r="A31" s="11" t="s">
        <v>58</v>
      </c>
      <c r="B31" s="24" t="s">
        <v>59</v>
      </c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</row>
    <row r="32" spans="1:17" ht="14.25" customHeight="1">
      <c r="A32" s="11" t="s">
        <v>60</v>
      </c>
      <c r="B32" s="24" t="s">
        <v>61</v>
      </c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</row>
    <row r="33" spans="2:17">
      <c r="B33" s="24" t="s">
        <v>62</v>
      </c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</row>
  </sheetData>
  <mergeCells count="16">
    <mergeCell ref="B28:Q28"/>
    <mergeCell ref="B29:Q29"/>
    <mergeCell ref="B30:Q30"/>
    <mergeCell ref="B31:Q31"/>
    <mergeCell ref="B32:Q32"/>
    <mergeCell ref="B33:Q33"/>
    <mergeCell ref="A4:H4"/>
    <mergeCell ref="J4:Q4"/>
    <mergeCell ref="A25:Q25"/>
    <mergeCell ref="B26:Q26"/>
    <mergeCell ref="B27:Q27"/>
    <mergeCell ref="A2:H2"/>
    <mergeCell ref="J2:Q2"/>
    <mergeCell ref="N1:Q1"/>
    <mergeCell ref="A3:H3"/>
    <mergeCell ref="J3:Q3"/>
  </mergeCells>
  <conditionalFormatting sqref="H8:H22">
    <cfRule type="containsText" dxfId="52" priority="10" operator="containsText" text="Cumplido"/>
    <cfRule type="containsText" dxfId="51" priority="11" operator="containsText" text="En riesgo"/>
    <cfRule type="containsText" dxfId="50" priority="12" operator="containsText" text="No cumplido"/>
  </conditionalFormatting>
  <conditionalFormatting sqref="H8:H22">
    <cfRule type="containsText" dxfId="36" priority="9" operator="containsText" text="Cumplido">
      <formula>NOT(ISERROR(SEARCH("Cumplido",H8)))</formula>
    </cfRule>
    <cfRule type="containsText" dxfId="37" priority="8" operator="containsText" text="riesgo">
      <formula>NOT(ISERROR(SEARCH("riesgo",H8)))</formula>
    </cfRule>
    <cfRule type="containsText" dxfId="38" priority="7" operator="containsText" text="No cumplido">
      <formula>NOT(ISERROR(SEARCH("No cumplido",H8)))</formula>
    </cfRule>
  </conditionalFormatting>
  <conditionalFormatting sqref="Q8:Q22">
    <cfRule type="containsText" dxfId="5" priority="4" operator="containsText" text="Cumplido"/>
    <cfRule type="containsText" dxfId="4" priority="5" operator="containsText" text="En riesgo"/>
    <cfRule type="containsText" dxfId="3" priority="6" operator="containsText" text="No cumplido"/>
  </conditionalFormatting>
  <conditionalFormatting sqref="Q8:Q22">
    <cfRule type="containsText" dxfId="0" priority="1" operator="containsText" text="No cumplido">
      <formula>NOT(ISERROR(SEARCH("No cumplido",Q8)))</formula>
    </cfRule>
    <cfRule type="containsText" dxfId="1" priority="2" operator="containsText" text="riesgo">
      <formula>NOT(ISERROR(SEARCH("riesgo",Q8)))</formula>
    </cfRule>
    <cfRule type="containsText" dxfId="2" priority="3" operator="containsText" text="Cumplido">
      <formula>NOT(ISERROR(SEARCH("Cumplido",Q8)))</formula>
    </cfRule>
  </conditionalFormatting>
  <dataValidations count="1">
    <dataValidation type="decimal" operator="greaterThanOrEqual" sqref="M8:O16 M18:O21" xr:uid="{00000000-0002-0000-0000-000000000000}">
      <formula1>0</formula1>
    </dataValidation>
  </dataValidations>
  <hyperlinks>
    <hyperlink ref="B33" r:id="rId1" xr:uid="{4490833A-49FB-4C64-A983-FFEF7A532FF5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Funnel trimestral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Salinero Malecsek</dc:creator>
  <cp:lastModifiedBy>Jan Salinero Malesecsek</cp:lastModifiedBy>
  <dcterms:created xsi:type="dcterms:W3CDTF">2026-10-19T13:25:07Z</dcterms:created>
  <dcterms:modified xsi:type="dcterms:W3CDTF">2026-10-19T16:03:27Z</dcterms:modified>
</cp:coreProperties>
</file>